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018" sheetId="1" r:id="rId1"/>
    <sheet name="2019-2020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 calcOnSave="0"/>
</workbook>
</file>

<file path=xl/calcChain.xml><?xml version="1.0" encoding="utf-8"?>
<calcChain xmlns="http://schemas.openxmlformats.org/spreadsheetml/2006/main">
  <c r="H44" i="2" l="1"/>
  <c r="G44" i="2"/>
  <c r="F44" i="2"/>
  <c r="E44" i="2"/>
  <c r="H43" i="2"/>
  <c r="H45" i="2" s="1"/>
  <c r="G43" i="2"/>
  <c r="G45" i="2" s="1"/>
  <c r="F43" i="2"/>
  <c r="F45" i="2" s="1"/>
  <c r="E43" i="2"/>
  <c r="E45" i="2" s="1"/>
  <c r="G40" i="2"/>
  <c r="H40" i="2" s="1"/>
  <c r="E40" i="2"/>
  <c r="F40" i="2" s="1"/>
  <c r="G39" i="2"/>
  <c r="H39" i="2" s="1"/>
  <c r="E39" i="2"/>
  <c r="F39" i="2" s="1"/>
  <c r="F41" i="2" s="1"/>
  <c r="G36" i="2"/>
  <c r="H36" i="2" s="1"/>
  <c r="E36" i="2"/>
  <c r="F36" i="2" s="1"/>
  <c r="G35" i="2"/>
  <c r="G37" i="2" s="1"/>
  <c r="E35" i="2"/>
  <c r="E37" i="2" s="1"/>
  <c r="G32" i="2"/>
  <c r="H32" i="2" s="1"/>
  <c r="E32" i="2"/>
  <c r="F32" i="2" s="1"/>
  <c r="G31" i="2"/>
  <c r="H31" i="2" s="1"/>
  <c r="H33" i="2" s="1"/>
  <c r="E31" i="2"/>
  <c r="F31" i="2" s="1"/>
  <c r="F33" i="2" s="1"/>
  <c r="G41" i="1"/>
  <c r="H41" i="1" s="1"/>
  <c r="E41" i="1"/>
  <c r="F41" i="1" s="1"/>
  <c r="H40" i="1"/>
  <c r="G40" i="1"/>
  <c r="G42" i="1" s="1"/>
  <c r="F40" i="1"/>
  <c r="E40" i="1"/>
  <c r="E42" i="1" s="1"/>
  <c r="G37" i="1"/>
  <c r="H37" i="1" s="1"/>
  <c r="E37" i="1"/>
  <c r="F37" i="1" s="1"/>
  <c r="G36" i="1"/>
  <c r="E36" i="1"/>
  <c r="G33" i="1"/>
  <c r="H33" i="1" s="1"/>
  <c r="E33" i="1"/>
  <c r="F33" i="1" s="1"/>
  <c r="G32" i="1"/>
  <c r="H32" i="1" s="1"/>
  <c r="H34" i="1" s="1"/>
  <c r="E32" i="1"/>
  <c r="F32" i="1" s="1"/>
  <c r="G29" i="1"/>
  <c r="H29" i="1" s="1"/>
  <c r="E29" i="1"/>
  <c r="F29" i="1" s="1"/>
  <c r="G28" i="1"/>
  <c r="G30" i="1" s="1"/>
  <c r="E28" i="1"/>
  <c r="E30" i="1" s="1"/>
  <c r="H42" i="1" l="1"/>
  <c r="F34" i="1"/>
  <c r="E38" i="1"/>
  <c r="F42" i="1"/>
  <c r="F35" i="2"/>
  <c r="F37" i="2" s="1"/>
  <c r="H35" i="2"/>
  <c r="H37" i="2" s="1"/>
  <c r="H41" i="2"/>
  <c r="E41" i="2"/>
  <c r="G41" i="2"/>
  <c r="E33" i="2"/>
  <c r="G33" i="2"/>
  <c r="G38" i="1"/>
  <c r="F36" i="1"/>
  <c r="F38" i="1" s="1"/>
  <c r="H36" i="1"/>
  <c r="H38" i="1" s="1"/>
  <c r="F28" i="1"/>
  <c r="F30" i="1" s="1"/>
  <c r="H28" i="1"/>
  <c r="H30" i="1" s="1"/>
  <c r="E34" i="1"/>
  <c r="G34" i="1"/>
  <c r="F24" i="2"/>
  <c r="G24" i="2"/>
  <c r="H24" i="2"/>
  <c r="E24" i="2"/>
  <c r="H23" i="1"/>
  <c r="G23" i="1"/>
  <c r="F23" i="1"/>
  <c r="E23" i="1"/>
  <c r="H18" i="2" l="1"/>
  <c r="G18" i="2"/>
  <c r="F18" i="2"/>
  <c r="E18" i="2"/>
  <c r="H15" i="2"/>
  <c r="G15" i="2"/>
  <c r="F15" i="2"/>
  <c r="E15" i="2"/>
  <c r="G5" i="2"/>
  <c r="F5" i="2"/>
  <c r="E5" i="2"/>
  <c r="F20" i="1" l="1"/>
  <c r="H17" i="1" l="1"/>
  <c r="G17" i="1"/>
  <c r="F17" i="1"/>
  <c r="E17" i="1"/>
  <c r="H14" i="1" l="1"/>
  <c r="G14" i="1"/>
  <c r="F14" i="1"/>
  <c r="E14" i="1"/>
  <c r="H10" i="1" l="1"/>
  <c r="G10" i="1"/>
  <c r="F10" i="1"/>
  <c r="E10" i="1"/>
  <c r="H6" i="1" l="1"/>
  <c r="G6" i="1"/>
  <c r="F6" i="1"/>
  <c r="E6" i="1"/>
</calcChain>
</file>

<file path=xl/sharedStrings.xml><?xml version="1.0" encoding="utf-8"?>
<sst xmlns="http://schemas.openxmlformats.org/spreadsheetml/2006/main" count="251" uniqueCount="79">
  <si>
    <t>Наименование юридического лица</t>
  </si>
  <si>
    <t>Адрес местонахождения объекта</t>
  </si>
  <si>
    <t xml:space="preserve">Сведения из проектной документации объектов обработки (о производственной мощности (тонн/единиц в год, суммарно по видам отходов)
</t>
  </si>
  <si>
    <t xml:space="preserve">Сведения о наличии лицензии на осуществление деятельности по  обработке
</t>
  </si>
  <si>
    <t>ООО "ЭКО ПЛАНТ"</t>
  </si>
  <si>
    <t>класс опасности</t>
  </si>
  <si>
    <t>IV</t>
  </si>
  <si>
    <t>V</t>
  </si>
  <si>
    <t>ИТОГО:</t>
  </si>
  <si>
    <t>187000, Ленинградская область, Тосненский район ,Тосненское городское поселение, кад. № 47:26:0138001:84</t>
  </si>
  <si>
    <t>лицензия № (78)-5457-СТОУР от 28.03.2018</t>
  </si>
  <si>
    <t>Данные о количестве отходов (суммарно)  принимаемых для обработки, тонн.</t>
  </si>
  <si>
    <t>Данные о количестве  (суммарно)   обработанных отходов, тонн.</t>
  </si>
  <si>
    <t>Данные о количестве ТКО отходов (суммарно)  принимаемых для обработки, тонн.</t>
  </si>
  <si>
    <t>Данные о количестве  (суммарно)   ТКО обработанных отходов, тонн.</t>
  </si>
  <si>
    <t>100 тыс. тонн ТКО/год</t>
  </si>
  <si>
    <t>ИП Карасев С.В.</t>
  </si>
  <si>
    <t>188800, Ленинградская область, г. Выборг, ул. Промышленная, д.9, корп.3, пом.</t>
  </si>
  <si>
    <t>IV, V</t>
  </si>
  <si>
    <t>39 тыс. тонн ТКО/год</t>
  </si>
  <si>
    <t>лицензия № (78)-5484-СТОУР от 16.02.2018</t>
  </si>
  <si>
    <t>ООО "ПРОФСПЕЦТРАНС"</t>
  </si>
  <si>
    <t xml:space="preserve"> Ленинградская область, Волосовский район ,Калитинское сельское поселение, возле дер. Калитино</t>
  </si>
  <si>
    <t>лицензия № (78)-00050-СТОУР от 13.01.2017</t>
  </si>
  <si>
    <t>40 тыс. тонн ТКО/год</t>
  </si>
  <si>
    <t>ООО "ТЭК"</t>
  </si>
  <si>
    <t>188514, Ленинградская область, Ломоносовский район ,Ропшинское сельское поселение, у д. Глядино</t>
  </si>
  <si>
    <t>лицензия № (78)-00261-СТОУР от 10.03.2017</t>
  </si>
  <si>
    <t>III</t>
  </si>
  <si>
    <t>ООО "Эко Лэнд"</t>
  </si>
  <si>
    <t>140 тыс. тонн /год</t>
  </si>
  <si>
    <t>188531, Ленинградская область, Ломоносовский район, пгт. Большая Ижора, Промзона «Бронка–2», 5 км Таменгонтского шоссе (кадастровый номер участка 47:14:02-02-001:0006)</t>
  </si>
  <si>
    <t>200 тыс. тонн ТКО/год</t>
  </si>
  <si>
    <t>ООО "Лель-ЭКО"</t>
  </si>
  <si>
    <t>Ленинградская область, г. Кириши, Киришский район, 56 км автодороги Зуево-Новая
Ладога, кадастровый номер 47:27:0123001:6
Ленинградская область, Всеволожский район, Бугровское сельское поселение, массив
Корабсельки, участок 120, кадастровый номер 47:07:0713003:17;
Ленинградская область, г. Кириши, бульвар Молодежный д.2, лит. А1</t>
  </si>
  <si>
    <t>лицензия № (78)-4579-СТОУР от 29.09.2017</t>
  </si>
  <si>
    <t>Перечень организаций, осуществляющих обработку отходов производства и потребления (информация за 2018 год)</t>
  </si>
  <si>
    <t>Данные о количестве отходов (суммарно) планируемых  принять для обработки, тонн.</t>
  </si>
  <si>
    <t>Данные о количестве отходов  (суммарно) планируемых   обработать , тонн.</t>
  </si>
  <si>
    <t>Данные о количестве отходов  (суммарно) ТКО планируемых   обработать , тонн.</t>
  </si>
  <si>
    <t>188800, Ленинградская область, г. Выборг, ул. Промышленная, д.9, корп.3, пом.2</t>
  </si>
  <si>
    <t>ООО "Концепт ЭКО"</t>
  </si>
  <si>
    <t>Ленинградская область, Лодейнопольский район, Кондушское лесничество, квартал 
№84, выдел №18</t>
  </si>
  <si>
    <t>А-НО-02 -72,0 тыс. тонн/год; А-НО-06-13,0 тыс.тонн/год</t>
  </si>
  <si>
    <t>лицензия № (78)-5559-СТОУР от 20.04.2018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</si>
  <si>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</si>
  <si>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Данные о количестве отходов ТКО(суммарно) планируемых   обработать, тонн.</t>
  </si>
  <si>
    <t>СПб ГУП "Завод МПБО-2"</t>
  </si>
  <si>
    <t>Ленинградская область, Всеволожский район, д.Янино, промзона Янино, кад. №47:07:10-39-001:0052</t>
  </si>
  <si>
    <t>лицензия № (78)-6029-СТОУБ/П от 23.01.2019</t>
  </si>
  <si>
    <t>ООО "ЛОЭК"</t>
  </si>
  <si>
    <t>Ленинградская область, Лужский район, пос. Мшинская, ул. Комсомольская, д.3</t>
  </si>
  <si>
    <t>лицензия № 78-00262 от 28.06.2016</t>
  </si>
  <si>
    <t>ООО "Экопром-Холдинг"</t>
  </si>
  <si>
    <t>Ленинградская область, Выборгский район, Приморское городское поселение, пос. Лужки, Рябовское ш., здание №75</t>
  </si>
  <si>
    <t>лицензия № 78-00088 от 10.02.2016</t>
  </si>
  <si>
    <t>АО "Управляющая компания по обращению с отходами в Ленинградской области</t>
  </si>
  <si>
    <t>Ленинградская область, Волховский район, Кисельнинское сельское поселение, д. Кути</t>
  </si>
  <si>
    <t>Ленинградская область, г. Сланцы, кад. №47:28-03-01-035:0016</t>
  </si>
  <si>
    <t>Ленинградская область, Приозерский район, Плодовское сельское поселение, вблизи пос. Тракторное</t>
  </si>
  <si>
    <t>Ленинградская область, Кингисеппский район, промзона "Фосфорит", кад № 47:20:07-52-003:0031</t>
  </si>
  <si>
    <t>лицензия № (78)-4235-СТОУР/П от 25.10.2018</t>
  </si>
  <si>
    <t>ООО "Компания СЕЗАР"</t>
  </si>
  <si>
    <t>187026, Ленинградская область, Тосненский район, г. Никольское, Ульяновское ш., д.5-Ш</t>
  </si>
  <si>
    <t>лицензия № (78)-3617 СОУ от 25.05.2017</t>
  </si>
  <si>
    <t>ООО "ЭКОТЕХ"</t>
  </si>
  <si>
    <t>188460, Ленинградская область, Кингисеппский район, д. Малый Луцк</t>
  </si>
  <si>
    <t>лицензия № 78-00320 от 16.08.2016</t>
  </si>
  <si>
    <t>лицензия № (78)-7329-СТОУ от 19.02.2019</t>
  </si>
  <si>
    <t xml:space="preserve">ООО "СадСервис"    </t>
  </si>
  <si>
    <t xml:space="preserve">188820, Ленинградская область, Выборгский район, пос. Рощино, Круговой тупик, д. 9, к. 2 </t>
  </si>
  <si>
    <t>лицензия № (78)-4783-СТОУ от 17.11.2017</t>
  </si>
  <si>
    <t>х</t>
  </si>
  <si>
    <t>ИтТОГО:</t>
  </si>
  <si>
    <t>50 тыс.тонн ТКО/ год</t>
  </si>
  <si>
    <t>100 тыс.тонн ТКО/ год</t>
  </si>
  <si>
    <t>24 тыс.тонн / год</t>
  </si>
  <si>
    <t>приложение 7 к Территориальной схеме</t>
  </si>
  <si>
    <t>Перечень организаций, планирующих осуществлять обработку отходов производства и потребления в 2019-2020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</si>
</sst>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/>
    <xf numFmtId="0" fontId="0" fillId="0" borderId="19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42;&#1054;&#1051;&#1061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5;&#1056;&#1048;&#1054;&#1047;&#1045;&#1056;&#1057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7;&#1051;&#1040;&#1053;&#1062;&#106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lazareva\Desktop\&#1055;&#1088;&#1080;&#1083;&#1086;&#1078;&#1077;&#1085;&#1080;&#1077;%20(&#1090;&#1072;&#1073;&#1083;&#1080;&#1094;&#1099;%201,2,3)_%20&#1050;&#1048;&#1053;&#1043;&#1048;&#1057;&#1045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_"/>
      <sheetName val="таблица 3_"/>
      <sheetName val="таблица 2"/>
      <sheetName val="таблица 3"/>
      <sheetName val="2018 год_для запроса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9572.6102400000018</v>
          </cell>
          <cell r="H14">
            <v>9572.6102400000018</v>
          </cell>
        </row>
        <row r="18">
          <cell r="C18">
            <v>15721.84188</v>
          </cell>
          <cell r="H18">
            <v>15721.84188</v>
          </cell>
        </row>
      </sheetData>
      <sheetData sheetId="6" refreshError="1">
        <row r="14">
          <cell r="C14">
            <v>8863.5280000000002</v>
          </cell>
          <cell r="H14">
            <v>8863.5280000000002</v>
          </cell>
        </row>
        <row r="18">
          <cell r="C18">
            <v>14557.260999999999</v>
          </cell>
          <cell r="H18">
            <v>14557.260999999999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ОБРАЗЕЦ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12214.594800000001</v>
          </cell>
          <cell r="H14">
            <v>12214.594800000001</v>
          </cell>
        </row>
        <row r="18">
          <cell r="C18">
            <v>15605.125200000002</v>
          </cell>
          <cell r="H18">
            <v>15605.125200000002</v>
          </cell>
        </row>
      </sheetData>
      <sheetData sheetId="5" refreshError="1">
        <row r="14">
          <cell r="C14">
            <v>11309.81</v>
          </cell>
          <cell r="H14">
            <v>11309.81</v>
          </cell>
        </row>
        <row r="18">
          <cell r="C18">
            <v>14449.19</v>
          </cell>
          <cell r="H18">
            <v>14449.19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"/>
      <sheetName val="таблица 3"/>
      <sheetName val="2018 год_запрос УК"/>
    </sheetNames>
    <sheetDataSet>
      <sheetData sheetId="0" refreshError="1"/>
      <sheetData sheetId="1" refreshError="1"/>
      <sheetData sheetId="2" refreshError="1"/>
      <sheetData sheetId="3" refreshError="1">
        <row r="14">
          <cell r="C14">
            <v>6075</v>
          </cell>
          <cell r="H14">
            <v>6075</v>
          </cell>
        </row>
        <row r="18">
          <cell r="C18">
            <v>4077.8942400000019</v>
          </cell>
          <cell r="H18">
            <v>4077.8942400000019</v>
          </cell>
        </row>
      </sheetData>
      <sheetData sheetId="4" refreshError="1">
        <row r="14">
          <cell r="C14">
            <v>5850</v>
          </cell>
          <cell r="H14">
            <v>5850</v>
          </cell>
        </row>
        <row r="18">
          <cell r="C18">
            <v>3926.8611200000014</v>
          </cell>
          <cell r="H18">
            <v>3926.8611200000014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_исходник"/>
      <sheetName val="таблица 1"/>
      <sheetName val="таблица 2 без ТКО"/>
      <sheetName val="таблица 2"/>
      <sheetName val="таблица 3_изнач"/>
      <sheetName val="таблица 3"/>
      <sheetName val="2018 год_запрос УК"/>
      <sheetName val="таблица 1 по 2017 году"/>
      <sheetName val="таблица 3 по 2017 год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C14">
            <v>1782.249955023593</v>
          </cell>
          <cell r="H14">
            <v>1782.249955023593</v>
          </cell>
        </row>
        <row r="18">
          <cell r="C18">
            <v>1081.4658042201841</v>
          </cell>
          <cell r="H18">
            <v>1081.4658042201841</v>
          </cell>
        </row>
      </sheetData>
      <sheetData sheetId="6" refreshError="1">
        <row r="14">
          <cell r="C14">
            <v>1650.23143983666</v>
          </cell>
          <cell r="H14">
            <v>1650.23143983666</v>
          </cell>
        </row>
        <row r="18">
          <cell r="C18">
            <v>1001.3572261298</v>
          </cell>
          <cell r="H18">
            <v>1001.3572261298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workbookViewId="0">
      <selection activeCell="E8" sqref="E8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6" width="27.28515625" customWidth="1"/>
    <col min="7" max="7" width="25.28515625" customWidth="1"/>
    <col min="8" max="8" width="31.7109375" customWidth="1"/>
    <col min="9" max="9" width="26.7109375" customWidth="1"/>
    <col min="10" max="10" width="18.5703125" customWidth="1"/>
  </cols>
  <sheetData>
    <row r="1" spans="1:15" ht="18.75" x14ac:dyDescent="0.3">
      <c r="J1" s="126" t="s">
        <v>77</v>
      </c>
    </row>
    <row r="2" spans="1:15" ht="40.5" customHeight="1" thickBot="1" x14ac:dyDescent="0.3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</row>
    <row r="3" spans="1:15" ht="117" customHeight="1" thickBot="1" x14ac:dyDescent="0.3">
      <c r="A3" s="9"/>
      <c r="B3" s="10" t="s">
        <v>0</v>
      </c>
      <c r="C3" s="10" t="s">
        <v>1</v>
      </c>
      <c r="D3" s="10" t="s">
        <v>5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2</v>
      </c>
      <c r="J3" s="11" t="s">
        <v>3</v>
      </c>
      <c r="K3" s="2"/>
      <c r="L3" s="2"/>
      <c r="M3" s="2"/>
      <c r="N3" s="1"/>
      <c r="O3" s="1"/>
    </row>
    <row r="4" spans="1:15" ht="47.25" customHeight="1" x14ac:dyDescent="0.25">
      <c r="A4" s="69">
        <v>1</v>
      </c>
      <c r="B4" s="75" t="s">
        <v>4</v>
      </c>
      <c r="C4" s="72" t="s">
        <v>9</v>
      </c>
      <c r="D4" s="5" t="s">
        <v>6</v>
      </c>
      <c r="E4" s="6">
        <v>43700.7</v>
      </c>
      <c r="F4" s="6">
        <v>43700.7</v>
      </c>
      <c r="G4" s="6">
        <v>43619.42</v>
      </c>
      <c r="H4" s="6">
        <v>43619.42</v>
      </c>
      <c r="I4" s="63" t="s">
        <v>15</v>
      </c>
      <c r="J4" s="78" t="s">
        <v>10</v>
      </c>
    </row>
    <row r="5" spans="1:15" ht="25.5" customHeight="1" x14ac:dyDescent="0.25">
      <c r="A5" s="70"/>
      <c r="B5" s="76"/>
      <c r="C5" s="73"/>
      <c r="D5" s="3" t="s">
        <v>7</v>
      </c>
      <c r="E5" s="4">
        <v>8825.7929999999997</v>
      </c>
      <c r="F5" s="4">
        <v>8828.8889999999992</v>
      </c>
      <c r="G5" s="4">
        <v>8592.7810000000009</v>
      </c>
      <c r="H5" s="4">
        <v>8595.8770000000004</v>
      </c>
      <c r="I5" s="80"/>
      <c r="J5" s="79"/>
    </row>
    <row r="6" spans="1:15" ht="15.75" thickBot="1" x14ac:dyDescent="0.3">
      <c r="A6" s="71"/>
      <c r="B6" s="76"/>
      <c r="C6" s="74"/>
      <c r="D6" s="15" t="s">
        <v>8</v>
      </c>
      <c r="E6" s="16">
        <f>SUM(E4:E5)</f>
        <v>52526.492999999995</v>
      </c>
      <c r="F6" s="16">
        <f>SUM(F4:F5)</f>
        <v>52529.588999999993</v>
      </c>
      <c r="G6" s="16">
        <f>SUM(G4:G5)</f>
        <v>52212.201000000001</v>
      </c>
      <c r="H6" s="16">
        <f>SUM(H4:H5)</f>
        <v>52215.296999999999</v>
      </c>
      <c r="I6" s="80"/>
      <c r="J6" s="79"/>
    </row>
    <row r="7" spans="1:15" ht="42" customHeight="1" thickBot="1" x14ac:dyDescent="0.3">
      <c r="A7" s="17">
        <v>2</v>
      </c>
      <c r="B7" s="18" t="s">
        <v>16</v>
      </c>
      <c r="C7" s="19" t="s">
        <v>40</v>
      </c>
      <c r="D7" s="20" t="s">
        <v>18</v>
      </c>
      <c r="E7" s="21">
        <v>0</v>
      </c>
      <c r="F7" s="21">
        <v>0</v>
      </c>
      <c r="G7" s="21">
        <v>0</v>
      </c>
      <c r="H7" s="21">
        <v>0</v>
      </c>
      <c r="I7" s="21" t="s">
        <v>19</v>
      </c>
      <c r="J7" s="22" t="s">
        <v>20</v>
      </c>
    </row>
    <row r="8" spans="1:15" ht="36.75" customHeight="1" x14ac:dyDescent="0.25">
      <c r="A8" s="84">
        <v>3</v>
      </c>
      <c r="B8" s="75" t="s">
        <v>21</v>
      </c>
      <c r="C8" s="72" t="s">
        <v>22</v>
      </c>
      <c r="D8" s="5" t="s">
        <v>6</v>
      </c>
      <c r="E8" s="6">
        <v>18460.3</v>
      </c>
      <c r="F8" s="6">
        <v>18460.3</v>
      </c>
      <c r="G8" s="6">
        <v>17964</v>
      </c>
      <c r="H8" s="6">
        <v>17964</v>
      </c>
      <c r="I8" s="63" t="s">
        <v>24</v>
      </c>
      <c r="J8" s="78" t="s">
        <v>23</v>
      </c>
    </row>
    <row r="9" spans="1:15" ht="15.75" x14ac:dyDescent="0.25">
      <c r="A9" s="85"/>
      <c r="B9" s="76"/>
      <c r="C9" s="73"/>
      <c r="D9" s="3" t="s">
        <v>7</v>
      </c>
      <c r="E9" s="4">
        <v>3156.8</v>
      </c>
      <c r="F9" s="4">
        <v>3156.8</v>
      </c>
      <c r="G9" s="4">
        <v>3145.4</v>
      </c>
      <c r="H9" s="4">
        <v>3145.1</v>
      </c>
      <c r="I9" s="80"/>
      <c r="J9" s="79"/>
    </row>
    <row r="10" spans="1:15" ht="15.75" customHeight="1" thickBot="1" x14ac:dyDescent="0.3">
      <c r="A10" s="86"/>
      <c r="B10" s="83"/>
      <c r="C10" s="81"/>
      <c r="D10" s="8" t="s">
        <v>8</v>
      </c>
      <c r="E10" s="7">
        <f>SUM(E8:E9)</f>
        <v>21617.1</v>
      </c>
      <c r="F10" s="7">
        <f>SUM(F8:F9)</f>
        <v>21617.1</v>
      </c>
      <c r="G10" s="7">
        <f>SUM(G8:G9)</f>
        <v>21109.4</v>
      </c>
      <c r="H10" s="7">
        <f>SUM(H8:H9)</f>
        <v>21109.1</v>
      </c>
      <c r="I10" s="64"/>
      <c r="J10" s="82"/>
    </row>
    <row r="11" spans="1:15" ht="16.5" customHeight="1" x14ac:dyDescent="0.25">
      <c r="A11" s="69">
        <v>4</v>
      </c>
      <c r="B11" s="75" t="s">
        <v>25</v>
      </c>
      <c r="C11" s="72" t="s">
        <v>26</v>
      </c>
      <c r="D11" s="5" t="s">
        <v>28</v>
      </c>
      <c r="E11" s="6">
        <v>1574.077</v>
      </c>
      <c r="F11" s="6">
        <v>1574.077</v>
      </c>
      <c r="G11" s="6">
        <v>0</v>
      </c>
      <c r="H11" s="6">
        <v>0</v>
      </c>
      <c r="I11" s="63" t="s">
        <v>30</v>
      </c>
      <c r="J11" s="78" t="s">
        <v>27</v>
      </c>
    </row>
    <row r="12" spans="1:15" ht="16.5" customHeight="1" x14ac:dyDescent="0.25">
      <c r="A12" s="89"/>
      <c r="B12" s="76"/>
      <c r="C12" s="88"/>
      <c r="D12" s="3" t="s">
        <v>6</v>
      </c>
      <c r="E12" s="25">
        <v>8741.8760000000002</v>
      </c>
      <c r="F12" s="25">
        <v>8741.8760000000002</v>
      </c>
      <c r="G12" s="25">
        <v>6246.3010000000004</v>
      </c>
      <c r="H12" s="25">
        <v>6246.3010000000004</v>
      </c>
      <c r="I12" s="80"/>
      <c r="J12" s="79"/>
    </row>
    <row r="13" spans="1:15" ht="15.75" x14ac:dyDescent="0.25">
      <c r="A13" s="70"/>
      <c r="B13" s="76"/>
      <c r="C13" s="73"/>
      <c r="D13" s="3" t="s">
        <v>7</v>
      </c>
      <c r="E13" s="4">
        <v>3482.2640000000001</v>
      </c>
      <c r="F13" s="4">
        <v>3482.2640000000001</v>
      </c>
      <c r="G13" s="4">
        <v>69.671000000000006</v>
      </c>
      <c r="H13" s="4">
        <v>69.671000000000006</v>
      </c>
      <c r="I13" s="80"/>
      <c r="J13" s="79"/>
    </row>
    <row r="14" spans="1:15" ht="15.75" customHeight="1" thickBot="1" x14ac:dyDescent="0.3">
      <c r="A14" s="87"/>
      <c r="B14" s="83"/>
      <c r="C14" s="81"/>
      <c r="D14" s="8" t="s">
        <v>8</v>
      </c>
      <c r="E14" s="7">
        <f>SUM(E11:E13)</f>
        <v>13798.217000000001</v>
      </c>
      <c r="F14" s="7">
        <f>SUM(F11:F13)</f>
        <v>13798.217000000001</v>
      </c>
      <c r="G14" s="8">
        <f>SUM(G11:G13)</f>
        <v>6315.9720000000007</v>
      </c>
      <c r="H14" s="8">
        <f>SUM(H11:H13)</f>
        <v>6315.9720000000007</v>
      </c>
      <c r="I14" s="64"/>
      <c r="J14" s="82"/>
    </row>
    <row r="15" spans="1:15" ht="16.5" customHeight="1" x14ac:dyDescent="0.25">
      <c r="A15" s="69">
        <v>5</v>
      </c>
      <c r="B15" s="75" t="s">
        <v>29</v>
      </c>
      <c r="C15" s="72" t="s">
        <v>31</v>
      </c>
      <c r="D15" s="5" t="s">
        <v>6</v>
      </c>
      <c r="E15" s="6">
        <v>132753.89000000001</v>
      </c>
      <c r="F15" s="6">
        <v>132753.89000000001</v>
      </c>
      <c r="G15" s="6">
        <v>132753.89000000001</v>
      </c>
      <c r="H15" s="6">
        <v>132753.89000000001</v>
      </c>
      <c r="I15" s="63" t="s">
        <v>32</v>
      </c>
      <c r="J15" s="78" t="s">
        <v>68</v>
      </c>
    </row>
    <row r="16" spans="1:15" ht="15.75" x14ac:dyDescent="0.25">
      <c r="A16" s="70"/>
      <c r="B16" s="76"/>
      <c r="C16" s="73"/>
      <c r="D16" s="3" t="s">
        <v>7</v>
      </c>
      <c r="E16" s="4">
        <v>27723.946</v>
      </c>
      <c r="F16" s="4">
        <v>27723.946</v>
      </c>
      <c r="G16" s="4">
        <v>26309.89</v>
      </c>
      <c r="H16" s="4">
        <v>26309.89</v>
      </c>
      <c r="I16" s="80"/>
      <c r="J16" s="79"/>
    </row>
    <row r="17" spans="1:10" ht="27" customHeight="1" thickBot="1" x14ac:dyDescent="0.3">
      <c r="A17" s="87"/>
      <c r="B17" s="83"/>
      <c r="C17" s="81"/>
      <c r="D17" s="8" t="s">
        <v>8</v>
      </c>
      <c r="E17" s="7">
        <f>SUM(E15:E16)</f>
        <v>160477.83600000001</v>
      </c>
      <c r="F17" s="7">
        <f>SUM(F15:F16)</f>
        <v>160477.83600000001</v>
      </c>
      <c r="G17" s="7">
        <f>SUM(G15:G16)</f>
        <v>159063.78000000003</v>
      </c>
      <c r="H17" s="7">
        <f>SUM(H15:H16)</f>
        <v>159063.78000000003</v>
      </c>
      <c r="I17" s="64"/>
      <c r="J17" s="82"/>
    </row>
    <row r="18" spans="1:10" ht="33" customHeight="1" x14ac:dyDescent="0.25">
      <c r="A18" s="69">
        <v>6</v>
      </c>
      <c r="B18" s="75" t="s">
        <v>33</v>
      </c>
      <c r="C18" s="72" t="s">
        <v>45</v>
      </c>
      <c r="D18" s="5" t="s">
        <v>6</v>
      </c>
      <c r="E18" s="6"/>
      <c r="F18" s="6">
        <v>37066</v>
      </c>
      <c r="G18" s="6"/>
      <c r="H18" s="6"/>
      <c r="I18" s="63"/>
      <c r="J18" s="78" t="s">
        <v>35</v>
      </c>
    </row>
    <row r="19" spans="1:10" ht="28.5" customHeight="1" x14ac:dyDescent="0.25">
      <c r="A19" s="70"/>
      <c r="B19" s="76"/>
      <c r="C19" s="73"/>
      <c r="D19" s="3" t="s">
        <v>7</v>
      </c>
      <c r="E19" s="4"/>
      <c r="F19" s="4">
        <v>26162.9</v>
      </c>
      <c r="G19" s="4"/>
      <c r="H19" s="4"/>
      <c r="I19" s="80"/>
      <c r="J19" s="79"/>
    </row>
    <row r="20" spans="1:10" ht="29.25" customHeight="1" thickBot="1" x14ac:dyDescent="0.3">
      <c r="A20" s="87"/>
      <c r="B20" s="83"/>
      <c r="C20" s="81"/>
      <c r="D20" s="8" t="s">
        <v>8</v>
      </c>
      <c r="E20" s="7"/>
      <c r="F20" s="7">
        <f>SUM(F18:F19)</f>
        <v>63228.9</v>
      </c>
      <c r="G20" s="8"/>
      <c r="H20" s="8"/>
      <c r="I20" s="64"/>
      <c r="J20" s="82"/>
    </row>
    <row r="21" spans="1:10" x14ac:dyDescent="0.25">
      <c r="A21" s="69">
        <v>7</v>
      </c>
      <c r="B21" s="75" t="s">
        <v>41</v>
      </c>
      <c r="C21" s="72" t="s">
        <v>42</v>
      </c>
      <c r="D21" s="91" t="s">
        <v>7</v>
      </c>
      <c r="E21" s="63">
        <v>51.350999999999999</v>
      </c>
      <c r="F21" s="63">
        <v>51.350999999999999</v>
      </c>
      <c r="G21" s="63">
        <v>51.350999999999999</v>
      </c>
      <c r="H21" s="63">
        <v>51.350999999999999</v>
      </c>
      <c r="I21" s="65" t="s">
        <v>43</v>
      </c>
      <c r="J21" s="78" t="s">
        <v>44</v>
      </c>
    </row>
    <row r="22" spans="1:10" x14ac:dyDescent="0.25">
      <c r="A22" s="70"/>
      <c r="B22" s="76"/>
      <c r="C22" s="73"/>
      <c r="D22" s="88"/>
      <c r="E22" s="92"/>
      <c r="F22" s="92"/>
      <c r="G22" s="92"/>
      <c r="H22" s="92"/>
      <c r="I22" s="90"/>
      <c r="J22" s="79"/>
    </row>
    <row r="23" spans="1:10" ht="22.5" customHeight="1" thickBot="1" x14ac:dyDescent="0.3">
      <c r="A23" s="71"/>
      <c r="B23" s="76"/>
      <c r="C23" s="74"/>
      <c r="D23" s="15" t="s">
        <v>8</v>
      </c>
      <c r="E23" s="16">
        <f>SUM(E21:E21)</f>
        <v>51.350999999999999</v>
      </c>
      <c r="F23" s="16">
        <f>SUM(F21:F21)</f>
        <v>51.350999999999999</v>
      </c>
      <c r="G23" s="16">
        <f>SUM(G21:G21)</f>
        <v>51.350999999999999</v>
      </c>
      <c r="H23" s="16">
        <f>SUM(H21:H22)</f>
        <v>51.350999999999999</v>
      </c>
      <c r="I23" s="90"/>
      <c r="J23" s="79"/>
    </row>
    <row r="24" spans="1:10" ht="60.75" customHeight="1" thickBot="1" x14ac:dyDescent="0.3">
      <c r="A24" s="29">
        <v>8</v>
      </c>
      <c r="B24" s="18" t="s">
        <v>47</v>
      </c>
      <c r="C24" s="20" t="s">
        <v>48</v>
      </c>
      <c r="D24" s="30"/>
      <c r="E24" s="30"/>
      <c r="F24" s="30"/>
      <c r="G24" s="30"/>
      <c r="H24" s="30"/>
      <c r="I24" s="30"/>
      <c r="J24" s="22" t="s">
        <v>49</v>
      </c>
    </row>
    <row r="25" spans="1:10" ht="55.5" customHeight="1" thickBot="1" x14ac:dyDescent="0.3">
      <c r="A25" s="31">
        <v>9</v>
      </c>
      <c r="B25" s="13" t="s">
        <v>50</v>
      </c>
      <c r="C25" s="28" t="s">
        <v>51</v>
      </c>
      <c r="D25" s="54" t="s">
        <v>73</v>
      </c>
      <c r="E25" s="54">
        <v>19676.41</v>
      </c>
      <c r="F25" s="54">
        <v>19676.41</v>
      </c>
      <c r="G25" s="54">
        <v>19676.41</v>
      </c>
      <c r="H25" s="54">
        <v>19676.41</v>
      </c>
      <c r="I25" s="54" t="s">
        <v>74</v>
      </c>
      <c r="J25" s="55" t="s">
        <v>52</v>
      </c>
    </row>
    <row r="26" spans="1:10" ht="63" customHeight="1" thickBot="1" x14ac:dyDescent="0.3">
      <c r="A26" s="32">
        <v>10</v>
      </c>
      <c r="B26" s="12" t="s">
        <v>53</v>
      </c>
      <c r="C26" s="27" t="s">
        <v>54</v>
      </c>
      <c r="D26" s="33"/>
      <c r="E26" s="33"/>
      <c r="F26" s="33"/>
      <c r="G26" s="33"/>
      <c r="H26" s="33"/>
      <c r="I26" s="33"/>
      <c r="J26" s="14" t="s">
        <v>55</v>
      </c>
    </row>
    <row r="27" spans="1:10" ht="18" customHeight="1" x14ac:dyDescent="0.25">
      <c r="A27" s="61">
        <v>11</v>
      </c>
      <c r="B27" s="94" t="s">
        <v>56</v>
      </c>
      <c r="C27" s="96" t="s">
        <v>57</v>
      </c>
      <c r="D27" s="37" t="s">
        <v>28</v>
      </c>
      <c r="E27" s="39"/>
      <c r="F27" s="39"/>
      <c r="G27" s="39" t="s">
        <v>72</v>
      </c>
      <c r="H27" s="39" t="s">
        <v>72</v>
      </c>
      <c r="I27" s="78" t="s">
        <v>75</v>
      </c>
      <c r="J27" s="78" t="s">
        <v>61</v>
      </c>
    </row>
    <row r="28" spans="1:10" ht="13.5" customHeight="1" x14ac:dyDescent="0.25">
      <c r="A28" s="93"/>
      <c r="B28" s="95"/>
      <c r="C28" s="97"/>
      <c r="D28" s="38" t="s">
        <v>6</v>
      </c>
      <c r="E28" s="46">
        <f>'[1]2018 год_для запроса УК'!$C$14*100/16</f>
        <v>55397.05</v>
      </c>
      <c r="F28" s="46">
        <f>E28</f>
        <v>55397.05</v>
      </c>
      <c r="G28" s="46">
        <f>'[1]2018 год_для запроса УК'!$H$14*100/16</f>
        <v>55397.05</v>
      </c>
      <c r="H28" s="46">
        <f>G28</f>
        <v>55397.05</v>
      </c>
      <c r="I28" s="79"/>
      <c r="J28" s="79"/>
    </row>
    <row r="29" spans="1:10" ht="17.25" customHeight="1" x14ac:dyDescent="0.25">
      <c r="A29" s="93"/>
      <c r="B29" s="95"/>
      <c r="C29" s="97"/>
      <c r="D29" s="38" t="s">
        <v>7</v>
      </c>
      <c r="E29" s="46">
        <f>'[1]2018 год_для запроса УК'!$C$18*100/16</f>
        <v>90982.881249999991</v>
      </c>
      <c r="F29" s="46">
        <f>E29</f>
        <v>90982.881249999991</v>
      </c>
      <c r="G29" s="46">
        <f>'[1]2018 год_для запроса УК'!$H$18*100/16</f>
        <v>90982.881249999991</v>
      </c>
      <c r="H29" s="46">
        <f>G29</f>
        <v>90982.881249999991</v>
      </c>
      <c r="I29" s="79"/>
      <c r="J29" s="79"/>
    </row>
    <row r="30" spans="1:10" ht="12.75" customHeight="1" thickBot="1" x14ac:dyDescent="0.3">
      <c r="A30" s="93"/>
      <c r="B30" s="95"/>
      <c r="C30" s="97"/>
      <c r="D30" s="48" t="s">
        <v>8</v>
      </c>
      <c r="E30" s="50">
        <f>SUM(E27:E29)</f>
        <v>146379.93124999999</v>
      </c>
      <c r="F30" s="50">
        <f>SUM(F27:F29)</f>
        <v>146379.93124999999</v>
      </c>
      <c r="G30" s="50">
        <f>SUM(G27:G29)</f>
        <v>146379.93124999999</v>
      </c>
      <c r="H30" s="50">
        <f>SUM(H27:H29)</f>
        <v>146379.93124999999</v>
      </c>
      <c r="I30" s="82"/>
      <c r="J30" s="79"/>
    </row>
    <row r="31" spans="1:10" ht="14.25" customHeight="1" x14ac:dyDescent="0.25">
      <c r="A31" s="98">
        <v>12</v>
      </c>
      <c r="B31" s="101" t="s">
        <v>56</v>
      </c>
      <c r="C31" s="104" t="s">
        <v>59</v>
      </c>
      <c r="D31" s="37" t="s">
        <v>28</v>
      </c>
      <c r="E31" s="39"/>
      <c r="F31" s="39"/>
      <c r="G31" s="39" t="s">
        <v>72</v>
      </c>
      <c r="H31" s="39" t="s">
        <v>72</v>
      </c>
      <c r="I31" s="78" t="s">
        <v>75</v>
      </c>
      <c r="J31" s="111" t="s">
        <v>61</v>
      </c>
    </row>
    <row r="32" spans="1:10" ht="15.75" x14ac:dyDescent="0.25">
      <c r="A32" s="99"/>
      <c r="B32" s="102"/>
      <c r="C32" s="105"/>
      <c r="D32" s="38" t="s">
        <v>6</v>
      </c>
      <c r="E32" s="46">
        <f>'[2]2018 год_запрос УК'!$C$14*100/24</f>
        <v>47124.208333333336</v>
      </c>
      <c r="F32" s="46">
        <f>E32</f>
        <v>47124.208333333336</v>
      </c>
      <c r="G32" s="46">
        <f>'[2]2018 год_запрос УК'!$H$14*100/24</f>
        <v>47124.208333333336</v>
      </c>
      <c r="H32" s="46">
        <f>G32</f>
        <v>47124.208333333336</v>
      </c>
      <c r="I32" s="79"/>
      <c r="J32" s="112"/>
    </row>
    <row r="33" spans="1:10" ht="15.75" x14ac:dyDescent="0.25">
      <c r="A33" s="99"/>
      <c r="B33" s="102"/>
      <c r="C33" s="105"/>
      <c r="D33" s="38" t="s">
        <v>7</v>
      </c>
      <c r="E33" s="46">
        <f>'[2]2018 год_запрос УК'!$C$18*100/24</f>
        <v>60204.958333333336</v>
      </c>
      <c r="F33" s="46">
        <f>E33</f>
        <v>60204.958333333336</v>
      </c>
      <c r="G33" s="46">
        <f>'[2]2018 год_запрос УК'!$H$18*100/24</f>
        <v>60204.958333333336</v>
      </c>
      <c r="H33" s="46">
        <f>G33</f>
        <v>60204.958333333336</v>
      </c>
      <c r="I33" s="79"/>
      <c r="J33" s="112"/>
    </row>
    <row r="34" spans="1:10" ht="15.75" thickBot="1" x14ac:dyDescent="0.3">
      <c r="A34" s="108"/>
      <c r="B34" s="109"/>
      <c r="C34" s="110"/>
      <c r="D34" s="48" t="s">
        <v>8</v>
      </c>
      <c r="E34" s="50">
        <f>SUM(E31:E33)</f>
        <v>107329.16666666667</v>
      </c>
      <c r="F34" s="50">
        <f>SUM(F31:F33)</f>
        <v>107329.16666666667</v>
      </c>
      <c r="G34" s="50">
        <f>SUM(G31:G33)</f>
        <v>107329.16666666667</v>
      </c>
      <c r="H34" s="50">
        <f>SUM(H31:H33)</f>
        <v>107329.16666666667</v>
      </c>
      <c r="I34" s="82"/>
      <c r="J34" s="112"/>
    </row>
    <row r="35" spans="1:10" ht="15.75" customHeight="1" x14ac:dyDescent="0.25">
      <c r="A35" s="98">
        <v>13</v>
      </c>
      <c r="B35" s="101" t="s">
        <v>56</v>
      </c>
      <c r="C35" s="104" t="s">
        <v>58</v>
      </c>
      <c r="D35" s="37" t="s">
        <v>28</v>
      </c>
      <c r="E35" s="39"/>
      <c r="F35" s="39"/>
      <c r="G35" s="39" t="s">
        <v>72</v>
      </c>
      <c r="H35" s="39" t="s">
        <v>72</v>
      </c>
      <c r="I35" s="78" t="s">
        <v>74</v>
      </c>
      <c r="J35" s="78" t="s">
        <v>61</v>
      </c>
    </row>
    <row r="36" spans="1:10" ht="15.75" x14ac:dyDescent="0.25">
      <c r="A36" s="99"/>
      <c r="B36" s="102"/>
      <c r="C36" s="105"/>
      <c r="D36" s="38" t="s">
        <v>6</v>
      </c>
      <c r="E36" s="46">
        <f>'[3]2018 год_запрос УК'!$C$14*100/43</f>
        <v>13604.651162790698</v>
      </c>
      <c r="F36" s="46">
        <f>E36</f>
        <v>13604.651162790698</v>
      </c>
      <c r="G36" s="46">
        <f>'[3]2018 год_запрос УК'!$H$14*100/43</f>
        <v>13604.651162790698</v>
      </c>
      <c r="H36" s="46">
        <f>G36</f>
        <v>13604.651162790698</v>
      </c>
      <c r="I36" s="79"/>
      <c r="J36" s="79"/>
    </row>
    <row r="37" spans="1:10" ht="15.75" x14ac:dyDescent="0.25">
      <c r="A37" s="99"/>
      <c r="B37" s="102"/>
      <c r="C37" s="105"/>
      <c r="D37" s="38" t="s">
        <v>7</v>
      </c>
      <c r="E37" s="46">
        <f>'[3]2018 год_запрос УК'!$C$18*100/43</f>
        <v>9132.235162790701</v>
      </c>
      <c r="F37" s="46">
        <f>E37</f>
        <v>9132.235162790701</v>
      </c>
      <c r="G37" s="46">
        <f>'[3]2018 год_запрос УК'!$H$18*100/43</f>
        <v>9132.235162790701</v>
      </c>
      <c r="H37" s="46">
        <f>G37</f>
        <v>9132.235162790701</v>
      </c>
      <c r="I37" s="79"/>
      <c r="J37" s="79"/>
    </row>
    <row r="38" spans="1:10" ht="15.75" thickBot="1" x14ac:dyDescent="0.3">
      <c r="A38" s="100"/>
      <c r="B38" s="103"/>
      <c r="C38" s="106"/>
      <c r="D38" s="47" t="s">
        <v>8</v>
      </c>
      <c r="E38" s="51">
        <f>SUM(E35:E37)</f>
        <v>22736.886325581399</v>
      </c>
      <c r="F38" s="51">
        <f>SUM(F35:F37)</f>
        <v>22736.886325581399</v>
      </c>
      <c r="G38" s="51">
        <f>SUM(G35:G37)</f>
        <v>22736.886325581399</v>
      </c>
      <c r="H38" s="51">
        <f>SUM(H35:H37)</f>
        <v>22736.886325581399</v>
      </c>
      <c r="I38" s="82"/>
      <c r="J38" s="82"/>
    </row>
    <row r="39" spans="1:10" ht="15.75" customHeight="1" x14ac:dyDescent="0.25">
      <c r="A39" s="61">
        <v>14</v>
      </c>
      <c r="B39" s="94" t="s">
        <v>56</v>
      </c>
      <c r="C39" s="94" t="s">
        <v>60</v>
      </c>
      <c r="D39" s="37" t="s">
        <v>28</v>
      </c>
      <c r="E39" s="39"/>
      <c r="F39" s="39"/>
      <c r="G39" s="39" t="s">
        <v>72</v>
      </c>
      <c r="H39" s="39" t="s">
        <v>72</v>
      </c>
      <c r="I39" s="78" t="s">
        <v>74</v>
      </c>
      <c r="J39" s="65" t="s">
        <v>61</v>
      </c>
    </row>
    <row r="40" spans="1:10" ht="13.5" customHeight="1" x14ac:dyDescent="0.25">
      <c r="A40" s="93"/>
      <c r="B40" s="95"/>
      <c r="C40" s="95"/>
      <c r="D40" s="38" t="s">
        <v>6</v>
      </c>
      <c r="E40" s="46">
        <f>'[4]2018 год_запрос УК'!$C$14*100/19</f>
        <v>8685.4286307192633</v>
      </c>
      <c r="F40" s="46">
        <f>E40</f>
        <v>8685.4286307192633</v>
      </c>
      <c r="G40" s="46">
        <f>'[4]2018 год_запрос УК'!$H$14*100/19</f>
        <v>8685.4286307192633</v>
      </c>
      <c r="H40" s="46">
        <f>G40</f>
        <v>8685.4286307192633</v>
      </c>
      <c r="I40" s="79"/>
      <c r="J40" s="90"/>
    </row>
    <row r="41" spans="1:10" ht="13.5" customHeight="1" x14ac:dyDescent="0.25">
      <c r="A41" s="93"/>
      <c r="B41" s="95"/>
      <c r="C41" s="95"/>
      <c r="D41" s="38" t="s">
        <v>7</v>
      </c>
      <c r="E41" s="46">
        <f>'[4]2018 год_запрос УК'!$C$18*100/19</f>
        <v>5270.3011901568416</v>
      </c>
      <c r="F41" s="46">
        <f>E41</f>
        <v>5270.3011901568416</v>
      </c>
      <c r="G41" s="46">
        <f>'[4]2018 год_запрос УК'!$H$18*100/19</f>
        <v>5270.3011901568416</v>
      </c>
      <c r="H41" s="46">
        <f>G41</f>
        <v>5270.3011901568416</v>
      </c>
      <c r="I41" s="79"/>
      <c r="J41" s="90"/>
    </row>
    <row r="42" spans="1:10" ht="19.5" customHeight="1" thickBot="1" x14ac:dyDescent="0.3">
      <c r="A42" s="62"/>
      <c r="B42" s="107"/>
      <c r="C42" s="107"/>
      <c r="D42" s="52" t="s">
        <v>8</v>
      </c>
      <c r="E42" s="50">
        <f>SUM(E39:E41)</f>
        <v>13955.729820876106</v>
      </c>
      <c r="F42" s="50">
        <f>SUM(F39:F41)</f>
        <v>13955.729820876106</v>
      </c>
      <c r="G42" s="50">
        <f>SUM(G39:G41)</f>
        <v>13955.729820876106</v>
      </c>
      <c r="H42" s="50">
        <f>SUM(H39:H41)</f>
        <v>13955.729820876106</v>
      </c>
      <c r="I42" s="82"/>
      <c r="J42" s="66"/>
    </row>
    <row r="43" spans="1:10" ht="47.25" customHeight="1" thickBot="1" x14ac:dyDescent="0.3">
      <c r="A43" s="34">
        <v>15</v>
      </c>
      <c r="B43" s="35" t="s">
        <v>62</v>
      </c>
      <c r="C43" s="35" t="s">
        <v>63</v>
      </c>
      <c r="D43" s="33"/>
      <c r="E43" s="33"/>
      <c r="F43" s="33"/>
      <c r="G43" s="33"/>
      <c r="H43" s="33"/>
      <c r="I43" s="33"/>
      <c r="J43" s="40" t="s">
        <v>64</v>
      </c>
    </row>
    <row r="44" spans="1:10" ht="44.25" customHeight="1" thickBot="1" x14ac:dyDescent="0.3">
      <c r="A44" s="34">
        <v>16</v>
      </c>
      <c r="B44" s="35" t="s">
        <v>65</v>
      </c>
      <c r="C44" s="35" t="s">
        <v>66</v>
      </c>
      <c r="D44" s="33"/>
      <c r="E44" s="33"/>
      <c r="F44" s="33"/>
      <c r="G44" s="33"/>
      <c r="H44" s="33"/>
      <c r="I44" s="33"/>
      <c r="J44" s="40" t="s">
        <v>67</v>
      </c>
    </row>
    <row r="45" spans="1:10" ht="22.15" customHeight="1" x14ac:dyDescent="0.25">
      <c r="A45" s="61">
        <v>17</v>
      </c>
      <c r="B45" s="63" t="s">
        <v>69</v>
      </c>
      <c r="C45" s="65" t="s">
        <v>70</v>
      </c>
      <c r="D45" s="41" t="s">
        <v>6</v>
      </c>
      <c r="E45" s="42">
        <v>7579.5309999999999</v>
      </c>
      <c r="F45" s="42">
        <v>7427.5309999999999</v>
      </c>
      <c r="G45" s="42">
        <v>7115.3509999999997</v>
      </c>
      <c r="H45" s="41">
        <v>6963.3509999999997</v>
      </c>
      <c r="I45" s="63" t="s">
        <v>76</v>
      </c>
      <c r="J45" s="67" t="s">
        <v>71</v>
      </c>
    </row>
    <row r="46" spans="1:10" ht="21" customHeight="1" thickBot="1" x14ac:dyDescent="0.3">
      <c r="A46" s="62"/>
      <c r="B46" s="64"/>
      <c r="C46" s="66"/>
      <c r="D46" s="7" t="s">
        <v>8</v>
      </c>
      <c r="E46" s="53">
        <v>7579.5309999999999</v>
      </c>
      <c r="F46" s="53">
        <v>7427.5309999999999</v>
      </c>
      <c r="G46" s="53">
        <v>7115.3509999999997</v>
      </c>
      <c r="H46" s="7">
        <v>6963.3509999999997</v>
      </c>
      <c r="I46" s="64"/>
      <c r="J46" s="68"/>
    </row>
  </sheetData>
  <mergeCells count="61">
    <mergeCell ref="A31:A34"/>
    <mergeCell ref="B31:B34"/>
    <mergeCell ref="C31:C34"/>
    <mergeCell ref="J31:J34"/>
    <mergeCell ref="I31:I34"/>
    <mergeCell ref="A39:A42"/>
    <mergeCell ref="B39:B42"/>
    <mergeCell ref="C39:C42"/>
    <mergeCell ref="J39:J42"/>
    <mergeCell ref="I39:I42"/>
    <mergeCell ref="A35:A38"/>
    <mergeCell ref="B35:B38"/>
    <mergeCell ref="C35:C38"/>
    <mergeCell ref="J35:J38"/>
    <mergeCell ref="I35:I38"/>
    <mergeCell ref="A27:A30"/>
    <mergeCell ref="B27:B30"/>
    <mergeCell ref="C27:C30"/>
    <mergeCell ref="J27:J30"/>
    <mergeCell ref="I27:I30"/>
    <mergeCell ref="A18:A20"/>
    <mergeCell ref="B18:B20"/>
    <mergeCell ref="C18:C20"/>
    <mergeCell ref="I18:I20"/>
    <mergeCell ref="J18:J20"/>
    <mergeCell ref="A21:A23"/>
    <mergeCell ref="B21:B23"/>
    <mergeCell ref="C21:C23"/>
    <mergeCell ref="I21:I23"/>
    <mergeCell ref="J21:J23"/>
    <mergeCell ref="D21:D22"/>
    <mergeCell ref="E21:E22"/>
    <mergeCell ref="F21:F22"/>
    <mergeCell ref="G21:G22"/>
    <mergeCell ref="H21:H22"/>
    <mergeCell ref="B11:B14"/>
    <mergeCell ref="C11:C14"/>
    <mergeCell ref="I11:I14"/>
    <mergeCell ref="J11:J14"/>
    <mergeCell ref="A11:A14"/>
    <mergeCell ref="B15:B17"/>
    <mergeCell ref="C15:C17"/>
    <mergeCell ref="I15:I17"/>
    <mergeCell ref="J15:J17"/>
    <mergeCell ref="A15:A17"/>
    <mergeCell ref="C8:C10"/>
    <mergeCell ref="I8:I10"/>
    <mergeCell ref="J8:J10"/>
    <mergeCell ref="B8:B10"/>
    <mergeCell ref="A8:A10"/>
    <mergeCell ref="A4:A6"/>
    <mergeCell ref="C4:C6"/>
    <mergeCell ref="B4:B6"/>
    <mergeCell ref="A2:J2"/>
    <mergeCell ref="J4:J6"/>
    <mergeCell ref="I4:I6"/>
    <mergeCell ref="A45:A46"/>
    <mergeCell ref="B45:B46"/>
    <mergeCell ref="C45:C46"/>
    <mergeCell ref="I45:I46"/>
    <mergeCell ref="J45:J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75" zoomScaleNormal="75" workbookViewId="0">
      <selection activeCell="M2" sqref="M2"/>
    </sheetView>
  </sheetViews>
  <sheetFormatPr defaultRowHeight="15" x14ac:dyDescent="0.25"/>
  <cols>
    <col min="2" max="2" width="29.7109375" customWidth="1"/>
    <col min="3" max="3" width="29.5703125" customWidth="1"/>
    <col min="4" max="4" width="20.7109375" customWidth="1"/>
    <col min="5" max="5" width="20" customWidth="1"/>
    <col min="6" max="6" width="16.42578125" customWidth="1"/>
    <col min="7" max="7" width="23" customWidth="1"/>
    <col min="8" max="8" width="18.5703125" customWidth="1"/>
    <col min="9" max="9" width="27.28515625" customWidth="1"/>
    <col min="10" max="10" width="17.140625" customWidth="1"/>
  </cols>
  <sheetData>
    <row r="1" spans="1:10" ht="21" thickBot="1" x14ac:dyDescent="0.3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00.25" customHeight="1" thickBot="1" x14ac:dyDescent="0.3">
      <c r="A2" s="9"/>
      <c r="B2" s="10" t="s">
        <v>0</v>
      </c>
      <c r="C2" s="10" t="s">
        <v>1</v>
      </c>
      <c r="D2" s="10" t="s">
        <v>5</v>
      </c>
      <c r="E2" s="10" t="s">
        <v>37</v>
      </c>
      <c r="F2" s="10" t="s">
        <v>38</v>
      </c>
      <c r="G2" s="10" t="s">
        <v>46</v>
      </c>
      <c r="H2" s="10" t="s">
        <v>39</v>
      </c>
      <c r="I2" s="10" t="s">
        <v>2</v>
      </c>
      <c r="J2" s="11" t="s">
        <v>3</v>
      </c>
    </row>
    <row r="3" spans="1:10" ht="16.5" thickBot="1" x14ac:dyDescent="0.3">
      <c r="A3" s="69">
        <v>1</v>
      </c>
      <c r="B3" s="75" t="s">
        <v>4</v>
      </c>
      <c r="C3" s="72" t="s">
        <v>9</v>
      </c>
      <c r="D3" s="20" t="s">
        <v>6</v>
      </c>
      <c r="E3" s="21">
        <v>80000</v>
      </c>
      <c r="F3" s="21"/>
      <c r="G3" s="21">
        <v>78500</v>
      </c>
      <c r="H3" s="21"/>
      <c r="I3" s="63" t="s">
        <v>15</v>
      </c>
      <c r="J3" s="78" t="s">
        <v>10</v>
      </c>
    </row>
    <row r="4" spans="1:10" ht="15.75" x14ac:dyDescent="0.25">
      <c r="A4" s="70"/>
      <c r="B4" s="76"/>
      <c r="C4" s="73"/>
      <c r="D4" s="5" t="s">
        <v>7</v>
      </c>
      <c r="E4" s="6">
        <v>20000</v>
      </c>
      <c r="F4" s="6"/>
      <c r="G4" s="6"/>
      <c r="H4" s="6"/>
      <c r="I4" s="80"/>
      <c r="J4" s="79"/>
    </row>
    <row r="5" spans="1:10" ht="63" customHeight="1" thickBot="1" x14ac:dyDescent="0.3">
      <c r="A5" s="71"/>
      <c r="B5" s="76"/>
      <c r="C5" s="74"/>
      <c r="D5" s="23" t="s">
        <v>8</v>
      </c>
      <c r="E5" s="15">
        <f>SUM(E3:E4)</f>
        <v>100000</v>
      </c>
      <c r="F5" s="15">
        <f>SUM(F3:F4)</f>
        <v>0</v>
      </c>
      <c r="G5" s="15">
        <f>SUM(G3:G4)</f>
        <v>78500</v>
      </c>
      <c r="H5" s="15"/>
      <c r="I5" s="80"/>
      <c r="J5" s="79"/>
    </row>
    <row r="6" spans="1:10" ht="26.25" customHeight="1" x14ac:dyDescent="0.25">
      <c r="A6" s="84">
        <v>2</v>
      </c>
      <c r="B6" s="75" t="s">
        <v>16</v>
      </c>
      <c r="C6" s="96" t="s">
        <v>17</v>
      </c>
      <c r="D6" s="5" t="s">
        <v>6</v>
      </c>
      <c r="E6" s="6">
        <v>22.8</v>
      </c>
      <c r="F6" s="6"/>
      <c r="G6" s="6">
        <v>22.8</v>
      </c>
      <c r="H6" s="6"/>
      <c r="I6" s="63" t="s">
        <v>19</v>
      </c>
      <c r="J6" s="78" t="s">
        <v>20</v>
      </c>
    </row>
    <row r="7" spans="1:10" ht="21.75" customHeight="1" x14ac:dyDescent="0.25">
      <c r="A7" s="85"/>
      <c r="B7" s="76"/>
      <c r="C7" s="97"/>
      <c r="D7" s="3" t="s">
        <v>7</v>
      </c>
      <c r="E7" s="4">
        <v>10.8</v>
      </c>
      <c r="F7" s="4"/>
      <c r="G7" s="4">
        <v>10.8</v>
      </c>
      <c r="H7" s="4"/>
      <c r="I7" s="80"/>
      <c r="J7" s="79"/>
    </row>
    <row r="8" spans="1:10" ht="31.5" customHeight="1" thickBot="1" x14ac:dyDescent="0.3">
      <c r="A8" s="86"/>
      <c r="B8" s="83"/>
      <c r="C8" s="117"/>
      <c r="D8" s="26" t="s">
        <v>8</v>
      </c>
      <c r="E8" s="8">
        <v>33.6</v>
      </c>
      <c r="F8" s="8">
        <v>0</v>
      </c>
      <c r="G8" s="8">
        <v>33.6</v>
      </c>
      <c r="H8" s="8">
        <v>0</v>
      </c>
      <c r="I8" s="64"/>
      <c r="J8" s="82"/>
    </row>
    <row r="9" spans="1:10" ht="15.75" x14ac:dyDescent="0.25">
      <c r="A9" s="85">
        <v>3</v>
      </c>
      <c r="B9" s="76" t="s">
        <v>21</v>
      </c>
      <c r="C9" s="88" t="s">
        <v>22</v>
      </c>
      <c r="D9" s="24" t="s">
        <v>6</v>
      </c>
      <c r="E9" s="25"/>
      <c r="F9" s="25"/>
      <c r="G9" s="25"/>
      <c r="H9" s="25"/>
      <c r="I9" s="80" t="s">
        <v>24</v>
      </c>
      <c r="J9" s="79" t="s">
        <v>23</v>
      </c>
    </row>
    <row r="10" spans="1:10" ht="15.75" x14ac:dyDescent="0.25">
      <c r="A10" s="85"/>
      <c r="B10" s="76"/>
      <c r="C10" s="73"/>
      <c r="D10" s="3" t="s">
        <v>7</v>
      </c>
      <c r="E10" s="4"/>
      <c r="F10" s="4"/>
      <c r="G10" s="4"/>
      <c r="H10" s="4"/>
      <c r="I10" s="80"/>
      <c r="J10" s="79"/>
    </row>
    <row r="11" spans="1:10" ht="51" customHeight="1" thickBot="1" x14ac:dyDescent="0.3">
      <c r="A11" s="86"/>
      <c r="B11" s="83"/>
      <c r="C11" s="81"/>
      <c r="D11" s="8" t="s">
        <v>8</v>
      </c>
      <c r="E11" s="7"/>
      <c r="F11" s="7"/>
      <c r="G11" s="8"/>
      <c r="H11" s="8"/>
      <c r="I11" s="64"/>
      <c r="J11" s="82"/>
    </row>
    <row r="12" spans="1:10" ht="15.75" x14ac:dyDescent="0.25">
      <c r="A12" s="69">
        <v>4</v>
      </c>
      <c r="B12" s="75" t="s">
        <v>25</v>
      </c>
      <c r="C12" s="72" t="s">
        <v>26</v>
      </c>
      <c r="D12" s="5" t="s">
        <v>28</v>
      </c>
      <c r="E12" s="6">
        <v>1575</v>
      </c>
      <c r="F12" s="6">
        <v>1575</v>
      </c>
      <c r="G12" s="6">
        <v>0</v>
      </c>
      <c r="H12" s="6">
        <v>0</v>
      </c>
      <c r="I12" s="63" t="s">
        <v>30</v>
      </c>
      <c r="J12" s="78" t="s">
        <v>27</v>
      </c>
    </row>
    <row r="13" spans="1:10" ht="15.75" x14ac:dyDescent="0.25">
      <c r="A13" s="89"/>
      <c r="B13" s="76"/>
      <c r="C13" s="88"/>
      <c r="D13" s="3" t="s">
        <v>6</v>
      </c>
      <c r="E13" s="25">
        <v>8742</v>
      </c>
      <c r="F13" s="25">
        <v>8742</v>
      </c>
      <c r="G13" s="25">
        <v>6250</v>
      </c>
      <c r="H13" s="25">
        <v>6250</v>
      </c>
      <c r="I13" s="80"/>
      <c r="J13" s="79"/>
    </row>
    <row r="14" spans="1:10" ht="15.75" x14ac:dyDescent="0.25">
      <c r="A14" s="70"/>
      <c r="B14" s="76"/>
      <c r="C14" s="73"/>
      <c r="D14" s="3" t="s">
        <v>7</v>
      </c>
      <c r="E14" s="4">
        <v>3483</v>
      </c>
      <c r="F14" s="4">
        <v>3483</v>
      </c>
      <c r="G14" s="4">
        <v>70</v>
      </c>
      <c r="H14" s="4">
        <v>70</v>
      </c>
      <c r="I14" s="80"/>
      <c r="J14" s="79"/>
    </row>
    <row r="15" spans="1:10" ht="15.75" thickBot="1" x14ac:dyDescent="0.3">
      <c r="A15" s="87"/>
      <c r="B15" s="83"/>
      <c r="C15" s="81"/>
      <c r="D15" s="8" t="s">
        <v>8</v>
      </c>
      <c r="E15" s="7">
        <f>SUM(E12:E14)</f>
        <v>13800</v>
      </c>
      <c r="F15" s="7">
        <f>SUM(F12:F14)</f>
        <v>13800</v>
      </c>
      <c r="G15" s="8">
        <f>SUM(G12:G14)</f>
        <v>6320</v>
      </c>
      <c r="H15" s="8">
        <f>SUM(H12:H14)</f>
        <v>6320</v>
      </c>
      <c r="I15" s="64"/>
      <c r="J15" s="82"/>
    </row>
    <row r="16" spans="1:10" ht="38.25" customHeight="1" x14ac:dyDescent="0.25">
      <c r="A16" s="69">
        <v>5</v>
      </c>
      <c r="B16" s="75" t="s">
        <v>29</v>
      </c>
      <c r="C16" s="72" t="s">
        <v>31</v>
      </c>
      <c r="D16" s="5" t="s">
        <v>6</v>
      </c>
      <c r="E16" s="6">
        <v>132753.89000000001</v>
      </c>
      <c r="F16" s="6">
        <v>132753.89000000001</v>
      </c>
      <c r="G16" s="6">
        <v>132753.89000000001</v>
      </c>
      <c r="H16" s="6">
        <v>132753.89000000001</v>
      </c>
      <c r="I16" s="63" t="s">
        <v>32</v>
      </c>
      <c r="J16" s="78" t="s">
        <v>10</v>
      </c>
    </row>
    <row r="17" spans="1:10" ht="33.75" customHeight="1" x14ac:dyDescent="0.25">
      <c r="A17" s="70"/>
      <c r="B17" s="76"/>
      <c r="C17" s="73"/>
      <c r="D17" s="3" t="s">
        <v>7</v>
      </c>
      <c r="E17" s="4">
        <v>27723.946</v>
      </c>
      <c r="F17" s="4">
        <v>27723.946</v>
      </c>
      <c r="G17" s="4">
        <v>26309.89</v>
      </c>
      <c r="H17" s="4">
        <v>26309.89</v>
      </c>
      <c r="I17" s="80"/>
      <c r="J17" s="79"/>
    </row>
    <row r="18" spans="1:10" ht="42" customHeight="1" thickBot="1" x14ac:dyDescent="0.3">
      <c r="A18" s="87"/>
      <c r="B18" s="83"/>
      <c r="C18" s="81"/>
      <c r="D18" s="8" t="s">
        <v>8</v>
      </c>
      <c r="E18" s="7">
        <f>SUM(E16:E17)</f>
        <v>160477.83600000001</v>
      </c>
      <c r="F18" s="7">
        <f>SUM(F16:F17)</f>
        <v>160477.83600000001</v>
      </c>
      <c r="G18" s="8">
        <f>SUM(G16:G17)</f>
        <v>159063.78000000003</v>
      </c>
      <c r="H18" s="8">
        <f>SUM(H16:H17)</f>
        <v>159063.78000000003</v>
      </c>
      <c r="I18" s="64"/>
      <c r="J18" s="82"/>
    </row>
    <row r="19" spans="1:10" ht="15.75" x14ac:dyDescent="0.25">
      <c r="A19" s="69">
        <v>6</v>
      </c>
      <c r="B19" s="75" t="s">
        <v>33</v>
      </c>
      <c r="C19" s="72" t="s">
        <v>34</v>
      </c>
      <c r="D19" s="5" t="s">
        <v>6</v>
      </c>
      <c r="E19" s="6"/>
      <c r="F19" s="6"/>
      <c r="G19" s="6"/>
      <c r="H19" s="6"/>
      <c r="I19" s="63"/>
      <c r="J19" s="78" t="s">
        <v>35</v>
      </c>
    </row>
    <row r="20" spans="1:10" ht="15.75" x14ac:dyDescent="0.25">
      <c r="A20" s="70"/>
      <c r="B20" s="76"/>
      <c r="C20" s="73"/>
      <c r="D20" s="3" t="s">
        <v>7</v>
      </c>
      <c r="E20" s="4"/>
      <c r="F20" s="4"/>
      <c r="G20" s="4"/>
      <c r="H20" s="4"/>
      <c r="I20" s="80"/>
      <c r="J20" s="79"/>
    </row>
    <row r="21" spans="1:10" ht="30" customHeight="1" thickBot="1" x14ac:dyDescent="0.3">
      <c r="A21" s="87"/>
      <c r="B21" s="83"/>
      <c r="C21" s="81"/>
      <c r="D21" s="8" t="s">
        <v>8</v>
      </c>
      <c r="E21" s="7"/>
      <c r="F21" s="7"/>
      <c r="G21" s="8"/>
      <c r="H21" s="8"/>
      <c r="I21" s="64"/>
      <c r="J21" s="82"/>
    </row>
    <row r="22" spans="1:10" ht="15" customHeight="1" x14ac:dyDescent="0.25">
      <c r="A22" s="69">
        <v>7</v>
      </c>
      <c r="B22" s="75" t="s">
        <v>41</v>
      </c>
      <c r="C22" s="72" t="s">
        <v>42</v>
      </c>
      <c r="D22" s="5" t="s">
        <v>6</v>
      </c>
      <c r="E22" s="6">
        <v>3000</v>
      </c>
      <c r="F22" s="6">
        <v>3000</v>
      </c>
      <c r="G22" s="6">
        <v>3000</v>
      </c>
      <c r="H22" s="6">
        <v>3000</v>
      </c>
      <c r="I22" s="65" t="s">
        <v>43</v>
      </c>
      <c r="J22" s="78" t="s">
        <v>44</v>
      </c>
    </row>
    <row r="23" spans="1:10" ht="27" customHeight="1" x14ac:dyDescent="0.25">
      <c r="A23" s="70"/>
      <c r="B23" s="76"/>
      <c r="C23" s="73"/>
      <c r="D23" s="3" t="s">
        <v>7</v>
      </c>
      <c r="E23" s="4">
        <v>56.860999999999997</v>
      </c>
      <c r="F23" s="4">
        <v>56.860999999999997</v>
      </c>
      <c r="G23" s="4">
        <v>56.860999999999997</v>
      </c>
      <c r="H23" s="4">
        <v>56.860999999999997</v>
      </c>
      <c r="I23" s="90"/>
      <c r="J23" s="79"/>
    </row>
    <row r="24" spans="1:10" ht="30.75" customHeight="1" thickBot="1" x14ac:dyDescent="0.3">
      <c r="A24" s="87"/>
      <c r="B24" s="83"/>
      <c r="C24" s="81"/>
      <c r="D24" s="8" t="s">
        <v>8</v>
      </c>
      <c r="E24" s="7">
        <f>SUM(E22:E23)</f>
        <v>3056.8609999999999</v>
      </c>
      <c r="F24" s="7">
        <f t="shared" ref="F24:H24" si="0">SUM(F22:F23)</f>
        <v>3056.8609999999999</v>
      </c>
      <c r="G24" s="7">
        <f t="shared" si="0"/>
        <v>3056.8609999999999</v>
      </c>
      <c r="H24" s="7">
        <f t="shared" si="0"/>
        <v>3056.8609999999999</v>
      </c>
      <c r="I24" s="66"/>
      <c r="J24" s="82"/>
    </row>
    <row r="25" spans="1:10" ht="63.75" thickBot="1" x14ac:dyDescent="0.3">
      <c r="A25" s="29">
        <v>8</v>
      </c>
      <c r="B25" s="18" t="s">
        <v>47</v>
      </c>
      <c r="C25" s="20" t="s">
        <v>48</v>
      </c>
      <c r="D25" s="30"/>
      <c r="E25" s="30"/>
      <c r="F25" s="30"/>
      <c r="G25" s="30"/>
      <c r="H25" s="30"/>
      <c r="I25" s="30"/>
      <c r="J25" s="22" t="s">
        <v>49</v>
      </c>
    </row>
    <row r="26" spans="1:10" ht="15.75" x14ac:dyDescent="0.25">
      <c r="A26" s="118">
        <v>9</v>
      </c>
      <c r="B26" s="75" t="s">
        <v>50</v>
      </c>
      <c r="C26" s="91" t="s">
        <v>51</v>
      </c>
      <c r="D26" s="37" t="s">
        <v>6</v>
      </c>
      <c r="E26" s="56">
        <v>27000</v>
      </c>
      <c r="F26" s="56">
        <v>27000</v>
      </c>
      <c r="G26" s="56">
        <v>27000</v>
      </c>
      <c r="H26" s="56">
        <v>27000</v>
      </c>
      <c r="I26" s="123" t="s">
        <v>74</v>
      </c>
      <c r="J26" s="78" t="s">
        <v>52</v>
      </c>
    </row>
    <row r="27" spans="1:10" ht="15.75" customHeight="1" x14ac:dyDescent="0.25">
      <c r="A27" s="119"/>
      <c r="B27" s="76"/>
      <c r="C27" s="121"/>
      <c r="D27" s="38" t="s">
        <v>7</v>
      </c>
      <c r="E27" s="57">
        <v>18000</v>
      </c>
      <c r="F27" s="57">
        <v>18000</v>
      </c>
      <c r="G27" s="57">
        <v>18000</v>
      </c>
      <c r="H27" s="57">
        <v>18000</v>
      </c>
      <c r="I27" s="124"/>
      <c r="J27" s="79"/>
    </row>
    <row r="28" spans="1:10" ht="15.75" thickBot="1" x14ac:dyDescent="0.3">
      <c r="A28" s="120"/>
      <c r="B28" s="83"/>
      <c r="C28" s="122"/>
      <c r="D28" s="43" t="s">
        <v>8</v>
      </c>
      <c r="E28" s="58">
        <v>45000</v>
      </c>
      <c r="F28" s="58">
        <v>45000</v>
      </c>
      <c r="G28" s="58">
        <v>45000</v>
      </c>
      <c r="H28" s="58">
        <v>45000</v>
      </c>
      <c r="I28" s="125"/>
      <c r="J28" s="82"/>
    </row>
    <row r="29" spans="1:10" ht="79.5" thickBot="1" x14ac:dyDescent="0.3">
      <c r="A29" s="32">
        <v>10</v>
      </c>
      <c r="B29" s="12" t="s">
        <v>53</v>
      </c>
      <c r="C29" s="27" t="s">
        <v>54</v>
      </c>
      <c r="D29" s="33"/>
      <c r="E29" s="33"/>
      <c r="F29" s="33"/>
      <c r="G29" s="33"/>
      <c r="H29" s="33"/>
      <c r="I29" s="33"/>
      <c r="J29" s="14" t="s">
        <v>55</v>
      </c>
    </row>
    <row r="30" spans="1:10" ht="24.75" customHeight="1" x14ac:dyDescent="0.25">
      <c r="A30" s="61">
        <v>11</v>
      </c>
      <c r="B30" s="94" t="s">
        <v>56</v>
      </c>
      <c r="C30" s="96" t="s">
        <v>57</v>
      </c>
      <c r="D30" s="37"/>
      <c r="E30" s="39" t="s">
        <v>72</v>
      </c>
      <c r="F30" s="39" t="s">
        <v>72</v>
      </c>
      <c r="G30" s="39" t="s">
        <v>72</v>
      </c>
      <c r="H30" s="39" t="s">
        <v>72</v>
      </c>
      <c r="I30" s="78" t="s">
        <v>75</v>
      </c>
      <c r="J30" s="78" t="s">
        <v>61</v>
      </c>
    </row>
    <row r="31" spans="1:10" ht="15.75" x14ac:dyDescent="0.25">
      <c r="A31" s="93"/>
      <c r="B31" s="95"/>
      <c r="C31" s="97"/>
      <c r="D31" s="38" t="s">
        <v>6</v>
      </c>
      <c r="E31" s="46">
        <f>'[1]таблица 3'!$C$14*100/16</f>
        <v>59828.814000000013</v>
      </c>
      <c r="F31" s="46">
        <f>E31</f>
        <v>59828.814000000013</v>
      </c>
      <c r="G31" s="46">
        <f>'[1]таблица 3'!$H$14*100/16</f>
        <v>59828.814000000013</v>
      </c>
      <c r="H31" s="46">
        <f>G31</f>
        <v>59828.814000000013</v>
      </c>
      <c r="I31" s="79"/>
      <c r="J31" s="79"/>
    </row>
    <row r="32" spans="1:10" ht="15.75" x14ac:dyDescent="0.25">
      <c r="A32" s="93"/>
      <c r="B32" s="95"/>
      <c r="C32" s="97"/>
      <c r="D32" s="38" t="s">
        <v>7</v>
      </c>
      <c r="E32" s="46">
        <f>'[1]таблица 3'!$C$18*100/16</f>
        <v>98261.511750000005</v>
      </c>
      <c r="F32" s="46">
        <f>E32</f>
        <v>98261.511750000005</v>
      </c>
      <c r="G32" s="46">
        <f>'[1]таблица 3'!$H$18*100/16</f>
        <v>98261.511750000005</v>
      </c>
      <c r="H32" s="46">
        <f>G32</f>
        <v>98261.511750000005</v>
      </c>
      <c r="I32" s="79"/>
      <c r="J32" s="79"/>
    </row>
    <row r="33" spans="1:10" ht="15.75" thickBot="1" x14ac:dyDescent="0.3">
      <c r="A33" s="62"/>
      <c r="B33" s="107"/>
      <c r="C33" s="117"/>
      <c r="D33" s="47" t="s">
        <v>8</v>
      </c>
      <c r="E33" s="51">
        <f>SUM(E30:E32)</f>
        <v>158090.32575000002</v>
      </c>
      <c r="F33" s="51">
        <f>SUM(F30:F32)</f>
        <v>158090.32575000002</v>
      </c>
      <c r="G33" s="51">
        <f>SUM(G30:G32)</f>
        <v>158090.32575000002</v>
      </c>
      <c r="H33" s="59">
        <f>SUM(H30:H32)</f>
        <v>158090.32575000002</v>
      </c>
      <c r="I33" s="82"/>
      <c r="J33" s="82"/>
    </row>
    <row r="34" spans="1:10" ht="27" customHeight="1" x14ac:dyDescent="0.25">
      <c r="A34" s="61">
        <v>12</v>
      </c>
      <c r="B34" s="94" t="s">
        <v>56</v>
      </c>
      <c r="C34" s="96" t="s">
        <v>59</v>
      </c>
      <c r="D34" s="37" t="s">
        <v>28</v>
      </c>
      <c r="E34" s="60" t="s">
        <v>72</v>
      </c>
      <c r="F34" s="39" t="s">
        <v>72</v>
      </c>
      <c r="G34" s="39" t="s">
        <v>72</v>
      </c>
      <c r="H34" s="39" t="s">
        <v>72</v>
      </c>
      <c r="I34" s="78" t="s">
        <v>75</v>
      </c>
      <c r="J34" s="78" t="s">
        <v>61</v>
      </c>
    </row>
    <row r="35" spans="1:10" ht="15.75" x14ac:dyDescent="0.25">
      <c r="A35" s="93"/>
      <c r="B35" s="95"/>
      <c r="C35" s="97"/>
      <c r="D35" s="38" t="s">
        <v>6</v>
      </c>
      <c r="E35" s="46">
        <f>'[2]таблица 3'!$C$14*100/24</f>
        <v>50894.144999999997</v>
      </c>
      <c r="F35" s="46">
        <f>E35</f>
        <v>50894.144999999997</v>
      </c>
      <c r="G35" s="46">
        <f>'[2]таблица 3'!$H$14*100/24</f>
        <v>50894.144999999997</v>
      </c>
      <c r="H35" s="46">
        <f>G35</f>
        <v>50894.144999999997</v>
      </c>
      <c r="I35" s="79"/>
      <c r="J35" s="79"/>
    </row>
    <row r="36" spans="1:10" ht="15.75" x14ac:dyDescent="0.25">
      <c r="A36" s="93"/>
      <c r="B36" s="95"/>
      <c r="C36" s="97"/>
      <c r="D36" s="38" t="s">
        <v>7</v>
      </c>
      <c r="E36" s="46">
        <f>'[2]таблица 3'!$C$18*100/24</f>
        <v>65021.35500000001</v>
      </c>
      <c r="F36" s="46">
        <f>E36</f>
        <v>65021.35500000001</v>
      </c>
      <c r="G36" s="46">
        <f>'[2]таблица 3'!$H$18*100/24</f>
        <v>65021.35500000001</v>
      </c>
      <c r="H36" s="46">
        <f>G36</f>
        <v>65021.35500000001</v>
      </c>
      <c r="I36" s="79"/>
      <c r="J36" s="79"/>
    </row>
    <row r="37" spans="1:10" ht="15.75" thickBot="1" x14ac:dyDescent="0.3">
      <c r="A37" s="62"/>
      <c r="B37" s="107"/>
      <c r="C37" s="117"/>
      <c r="D37" s="47" t="s">
        <v>8</v>
      </c>
      <c r="E37" s="51">
        <f>SUM(E34:E36)</f>
        <v>115915.5</v>
      </c>
      <c r="F37" s="51">
        <f>SUM(F34:F36)</f>
        <v>115915.5</v>
      </c>
      <c r="G37" s="51">
        <f>SUM(G34:G36)</f>
        <v>115915.5</v>
      </c>
      <c r="H37" s="51">
        <f>SUM(H34:H36)</f>
        <v>115915.5</v>
      </c>
      <c r="I37" s="82"/>
      <c r="J37" s="82"/>
    </row>
    <row r="38" spans="1:10" ht="25.5" customHeight="1" x14ac:dyDescent="0.25">
      <c r="A38" s="61">
        <v>13</v>
      </c>
      <c r="B38" s="94" t="s">
        <v>56</v>
      </c>
      <c r="C38" s="96" t="s">
        <v>58</v>
      </c>
      <c r="D38" s="37" t="s">
        <v>28</v>
      </c>
      <c r="E38" s="39" t="s">
        <v>72</v>
      </c>
      <c r="F38" s="39" t="s">
        <v>72</v>
      </c>
      <c r="G38" s="39" t="s">
        <v>72</v>
      </c>
      <c r="H38" s="39" t="s">
        <v>72</v>
      </c>
      <c r="I38" s="78" t="s">
        <v>74</v>
      </c>
      <c r="J38" s="78" t="s">
        <v>61</v>
      </c>
    </row>
    <row r="39" spans="1:10" ht="15.75" x14ac:dyDescent="0.25">
      <c r="A39" s="93"/>
      <c r="B39" s="95"/>
      <c r="C39" s="97"/>
      <c r="D39" s="38" t="s">
        <v>6</v>
      </c>
      <c r="E39" s="46">
        <f>'[3]таблица 3'!$C$14*100/43</f>
        <v>14127.906976744185</v>
      </c>
      <c r="F39" s="46">
        <f>E39</f>
        <v>14127.906976744185</v>
      </c>
      <c r="G39" s="46">
        <f>'[3]таблица 3'!$H$14*100/43</f>
        <v>14127.906976744185</v>
      </c>
      <c r="H39" s="46">
        <f>G39</f>
        <v>14127.906976744185</v>
      </c>
      <c r="I39" s="79"/>
      <c r="J39" s="79"/>
    </row>
    <row r="40" spans="1:10" ht="15.75" x14ac:dyDescent="0.25">
      <c r="A40" s="93"/>
      <c r="B40" s="95"/>
      <c r="C40" s="97"/>
      <c r="D40" s="38" t="s">
        <v>7</v>
      </c>
      <c r="E40" s="46">
        <f>'[3]таблица 3'!$C$18*100/43</f>
        <v>9483.4749767441899</v>
      </c>
      <c r="F40" s="46">
        <f>E40</f>
        <v>9483.4749767441899</v>
      </c>
      <c r="G40" s="46">
        <f>'[3]таблица 3'!$H$18*100/43</f>
        <v>9483.4749767441899</v>
      </c>
      <c r="H40" s="46">
        <f>G40</f>
        <v>9483.4749767441899</v>
      </c>
      <c r="I40" s="79"/>
      <c r="J40" s="79"/>
    </row>
    <row r="41" spans="1:10" ht="15.75" thickBot="1" x14ac:dyDescent="0.3">
      <c r="A41" s="62"/>
      <c r="B41" s="107"/>
      <c r="C41" s="117"/>
      <c r="D41" s="47" t="s">
        <v>8</v>
      </c>
      <c r="E41" s="49">
        <f>SUM(E38:E40)</f>
        <v>23611.381953488373</v>
      </c>
      <c r="F41" s="49">
        <f>SUM(F38:F40)</f>
        <v>23611.381953488373</v>
      </c>
      <c r="G41" s="49">
        <f>SUM(G38:G40)</f>
        <v>23611.381953488373</v>
      </c>
      <c r="H41" s="49">
        <f>SUM(H38:H40)</f>
        <v>23611.381953488373</v>
      </c>
      <c r="I41" s="82"/>
      <c r="J41" s="82"/>
    </row>
    <row r="42" spans="1:10" ht="21.75" customHeight="1" x14ac:dyDescent="0.25">
      <c r="A42" s="61">
        <v>14</v>
      </c>
      <c r="B42" s="94" t="s">
        <v>56</v>
      </c>
      <c r="C42" s="94" t="s">
        <v>60</v>
      </c>
      <c r="D42" s="37" t="s">
        <v>28</v>
      </c>
      <c r="E42" s="39" t="s">
        <v>72</v>
      </c>
      <c r="F42" s="39" t="s">
        <v>72</v>
      </c>
      <c r="G42" s="39" t="s">
        <v>72</v>
      </c>
      <c r="H42" s="39" t="s">
        <v>72</v>
      </c>
      <c r="I42" s="78" t="s">
        <v>74</v>
      </c>
      <c r="J42" s="78" t="s">
        <v>61</v>
      </c>
    </row>
    <row r="43" spans="1:10" ht="15.75" x14ac:dyDescent="0.25">
      <c r="A43" s="93"/>
      <c r="B43" s="95"/>
      <c r="C43" s="95"/>
      <c r="D43" s="38" t="s">
        <v>6</v>
      </c>
      <c r="E43" s="46">
        <f>'[4]таблица 3'!$C$14*100/19</f>
        <v>9380.2629211768053</v>
      </c>
      <c r="F43" s="46">
        <f>E43</f>
        <v>9380.2629211768053</v>
      </c>
      <c r="G43" s="46">
        <f>'[4]таблица 3'!$H$14*100/19</f>
        <v>9380.2629211768053</v>
      </c>
      <c r="H43" s="46">
        <f>G43</f>
        <v>9380.2629211768053</v>
      </c>
      <c r="I43" s="79"/>
      <c r="J43" s="79"/>
    </row>
    <row r="44" spans="1:10" ht="15.75" x14ac:dyDescent="0.25">
      <c r="A44" s="93"/>
      <c r="B44" s="95"/>
      <c r="C44" s="95"/>
      <c r="D44" s="38" t="s">
        <v>7</v>
      </c>
      <c r="E44" s="46">
        <f>'[4]таблица 3'!$C$18*100/19</f>
        <v>5691.9252853693897</v>
      </c>
      <c r="F44" s="46">
        <f>E44</f>
        <v>5691.9252853693897</v>
      </c>
      <c r="G44" s="46">
        <f>'[4]таблица 3'!$H$18*100/19</f>
        <v>5691.9252853693897</v>
      </c>
      <c r="H44" s="46">
        <f>G44</f>
        <v>5691.9252853693897</v>
      </c>
      <c r="I44" s="79"/>
      <c r="J44" s="79"/>
    </row>
    <row r="45" spans="1:10" ht="15.75" thickBot="1" x14ac:dyDescent="0.3">
      <c r="A45" s="62"/>
      <c r="B45" s="107"/>
      <c r="C45" s="107"/>
      <c r="D45" s="47" t="s">
        <v>8</v>
      </c>
      <c r="E45" s="49">
        <f>SUM(E42:E44)</f>
        <v>15072.188206546194</v>
      </c>
      <c r="F45" s="49">
        <f>SUM(F42:F44)</f>
        <v>15072.188206546194</v>
      </c>
      <c r="G45" s="49">
        <f>SUM(G42:G44)</f>
        <v>15072.188206546194</v>
      </c>
      <c r="H45" s="49">
        <f>SUM(H42:H44)</f>
        <v>15072.188206546194</v>
      </c>
      <c r="I45" s="82"/>
      <c r="J45" s="82"/>
    </row>
    <row r="46" spans="1:10" ht="60.75" thickBot="1" x14ac:dyDescent="0.3">
      <c r="A46" s="34">
        <v>15</v>
      </c>
      <c r="B46" s="35" t="s">
        <v>62</v>
      </c>
      <c r="C46" s="35" t="s">
        <v>63</v>
      </c>
      <c r="D46" s="33"/>
      <c r="E46" s="33"/>
      <c r="F46" s="33"/>
      <c r="G46" s="33"/>
      <c r="H46" s="33"/>
      <c r="I46" s="33"/>
      <c r="J46" s="14" t="s">
        <v>64</v>
      </c>
    </row>
    <row r="47" spans="1:10" ht="49.5" customHeight="1" thickBot="1" x14ac:dyDescent="0.3">
      <c r="A47" s="34">
        <v>16</v>
      </c>
      <c r="B47" s="35" t="s">
        <v>65</v>
      </c>
      <c r="C47" s="35" t="s">
        <v>66</v>
      </c>
      <c r="D47" s="33"/>
      <c r="E47" s="33"/>
      <c r="F47" s="33"/>
      <c r="G47" s="33"/>
      <c r="H47" s="33"/>
      <c r="I47" s="33"/>
      <c r="J47" s="36" t="s">
        <v>67</v>
      </c>
    </row>
    <row r="48" spans="1:10" ht="28.9" customHeight="1" x14ac:dyDescent="0.25">
      <c r="A48" s="98">
        <v>17</v>
      </c>
      <c r="B48" s="113" t="s">
        <v>69</v>
      </c>
      <c r="C48" s="115" t="s">
        <v>70</v>
      </c>
      <c r="D48" s="41" t="s">
        <v>6</v>
      </c>
      <c r="E48" s="42">
        <v>23998.518</v>
      </c>
      <c r="F48" s="42">
        <v>23518.198</v>
      </c>
      <c r="G48" s="42">
        <v>22004.188999999998</v>
      </c>
      <c r="H48" s="42">
        <v>22004.188999999998</v>
      </c>
      <c r="I48" s="63" t="s">
        <v>76</v>
      </c>
      <c r="J48" s="67" t="s">
        <v>71</v>
      </c>
    </row>
    <row r="49" spans="1:10" ht="30.6" customHeight="1" thickBot="1" x14ac:dyDescent="0.3">
      <c r="A49" s="100"/>
      <c r="B49" s="114"/>
      <c r="C49" s="116"/>
      <c r="D49" s="44" t="s">
        <v>8</v>
      </c>
      <c r="E49" s="45">
        <v>23998.518</v>
      </c>
      <c r="F49" s="45">
        <v>23518.198</v>
      </c>
      <c r="G49" s="45">
        <v>22004.188999999998</v>
      </c>
      <c r="H49" s="45">
        <v>22004.188999999998</v>
      </c>
      <c r="I49" s="64"/>
      <c r="J49" s="68"/>
    </row>
  </sheetData>
  <mergeCells count="66">
    <mergeCell ref="A42:A45"/>
    <mergeCell ref="B42:B45"/>
    <mergeCell ref="C42:C45"/>
    <mergeCell ref="J42:J45"/>
    <mergeCell ref="I42:I45"/>
    <mergeCell ref="A38:A41"/>
    <mergeCell ref="B38:B41"/>
    <mergeCell ref="C38:C41"/>
    <mergeCell ref="J38:J41"/>
    <mergeCell ref="I38:I41"/>
    <mergeCell ref="A34:A37"/>
    <mergeCell ref="B34:B37"/>
    <mergeCell ref="C34:C37"/>
    <mergeCell ref="J34:J37"/>
    <mergeCell ref="I34:I37"/>
    <mergeCell ref="A26:A28"/>
    <mergeCell ref="B26:B28"/>
    <mergeCell ref="C26:C28"/>
    <mergeCell ref="I26:I28"/>
    <mergeCell ref="J26:J28"/>
    <mergeCell ref="A30:A33"/>
    <mergeCell ref="B30:B33"/>
    <mergeCell ref="C30:C33"/>
    <mergeCell ref="J30:J33"/>
    <mergeCell ref="I30:I33"/>
    <mergeCell ref="I22:I24"/>
    <mergeCell ref="J22:J24"/>
    <mergeCell ref="A6:A8"/>
    <mergeCell ref="B6:B8"/>
    <mergeCell ref="C6:C8"/>
    <mergeCell ref="I6:I8"/>
    <mergeCell ref="J6:J8"/>
    <mergeCell ref="A22:A24"/>
    <mergeCell ref="B22:B24"/>
    <mergeCell ref="C22:C24"/>
    <mergeCell ref="A16:A18"/>
    <mergeCell ref="B16:B18"/>
    <mergeCell ref="C16:C18"/>
    <mergeCell ref="I16:I18"/>
    <mergeCell ref="J16:J18"/>
    <mergeCell ref="A19:A21"/>
    <mergeCell ref="B19:B21"/>
    <mergeCell ref="C19:C21"/>
    <mergeCell ref="I19:I21"/>
    <mergeCell ref="J19:J21"/>
    <mergeCell ref="A9:A11"/>
    <mergeCell ref="B9:B11"/>
    <mergeCell ref="C9:C11"/>
    <mergeCell ref="I9:I11"/>
    <mergeCell ref="J9:J11"/>
    <mergeCell ref="A12:A15"/>
    <mergeCell ref="B12:B15"/>
    <mergeCell ref="C12:C15"/>
    <mergeCell ref="I12:I15"/>
    <mergeCell ref="J12:J15"/>
    <mergeCell ref="A1:J1"/>
    <mergeCell ref="A3:A5"/>
    <mergeCell ref="B3:B5"/>
    <mergeCell ref="C3:C5"/>
    <mergeCell ref="I3:I5"/>
    <mergeCell ref="J3:J5"/>
    <mergeCell ref="A48:A49"/>
    <mergeCell ref="B48:B49"/>
    <mergeCell ref="C48:C49"/>
    <mergeCell ref="I48:I49"/>
    <mergeCell ref="J48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2019-05-06T16:14:20Z</dcterms:modified>
</cp:coreProperties>
</file>